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Foglio1" sheetId="1" r:id="rId1"/>
    <sheet name="Foglio2" sheetId="2" r:id="rId2"/>
    <sheet name="Foglio3" sheetId="3" r:id="rId3"/>
  </sheets>
  <externalReferences>
    <externalReference r:id="rId4"/>
  </externalReferences>
  <definedNames>
    <definedName name="TRIMESTREFORM">'[1]Debito Scaduto'!$F$2:$F$6</definedName>
  </definedNames>
  <calcPr calcId="124519"/>
</workbook>
</file>

<file path=xl/calcChain.xml><?xml version="1.0" encoding="utf-8"?>
<calcChain xmlns="http://schemas.openxmlformats.org/spreadsheetml/2006/main">
  <c r="E20" i="1"/>
  <c r="A20"/>
  <c r="E19"/>
  <c r="A19"/>
  <c r="E18"/>
  <c r="A18"/>
  <c r="E17"/>
  <c r="A17"/>
  <c r="E16"/>
  <c r="A16"/>
  <c r="E15"/>
  <c r="A15"/>
  <c r="E14"/>
  <c r="A14"/>
  <c r="E13"/>
  <c r="A13"/>
  <c r="L12"/>
  <c r="K12"/>
  <c r="K11" s="1"/>
  <c r="J12"/>
  <c r="I12"/>
  <c r="I11" s="1"/>
  <c r="H12"/>
  <c r="G12"/>
  <c r="F12"/>
  <c r="A12"/>
  <c r="L11"/>
  <c r="J11"/>
  <c r="H11"/>
  <c r="F11"/>
  <c r="A11"/>
  <c r="E9"/>
  <c r="E8"/>
  <c r="E6"/>
  <c r="C2"/>
  <c r="E12" l="1"/>
  <c r="G11"/>
  <c r="E11" s="1"/>
</calcChain>
</file>

<file path=xl/sharedStrings.xml><?xml version="1.0" encoding="utf-8"?>
<sst xmlns="http://schemas.openxmlformats.org/spreadsheetml/2006/main" count="55" uniqueCount="52">
  <si>
    <t>T4</t>
  </si>
  <si>
    <t>T1</t>
  </si>
  <si>
    <t>31/03</t>
  </si>
  <si>
    <t xml:space="preserve"> (01/01-31/03)</t>
  </si>
  <si>
    <t>T2</t>
  </si>
  <si>
    <t>30/06</t>
  </si>
  <si>
    <t xml:space="preserve"> (01/04-30/06)</t>
  </si>
  <si>
    <t>T3</t>
  </si>
  <si>
    <t>30/09</t>
  </si>
  <si>
    <t xml:space="preserve"> (01/07-30/09)</t>
  </si>
  <si>
    <t>31/12</t>
  </si>
  <si>
    <t xml:space="preserve"> (01/10-31/12)</t>
  </si>
  <si>
    <t>Azienda</t>
  </si>
  <si>
    <t>CONSUNTIVO</t>
  </si>
  <si>
    <t>Area</t>
  </si>
  <si>
    <t>Sanitario</t>
  </si>
  <si>
    <t>Tempo</t>
  </si>
  <si>
    <t>Trimestre</t>
  </si>
  <si>
    <t>Giorni di scaduto</t>
  </si>
  <si>
    <t>Totale ammontare debito scaduto</t>
  </si>
  <si>
    <t>Ammontare scaduto da 0 a 30 gg.</t>
  </si>
  <si>
    <t>Ammontare scaduto da 31 a 60 gg.</t>
  </si>
  <si>
    <t>Ammontare scaduto da 61 a 90 gg.</t>
  </si>
  <si>
    <t>Ammontare scaduto da 91 a 120 gg.</t>
  </si>
  <si>
    <t>Ammontare scaduto da 121 a 180 gg.</t>
  </si>
  <si>
    <t>Ammontare scaduto da 181 a 365 anno.</t>
  </si>
  <si>
    <t>Ammontare scaduto Oltre 1 anno</t>
  </si>
  <si>
    <t>L00000</t>
  </si>
  <si>
    <t>Totale delle Voci di Pagamento</t>
  </si>
  <si>
    <t>L00100</t>
  </si>
  <si>
    <t>L.1) Soggetti privati erogatori di prestazioni sanitarie accreditati</t>
  </si>
  <si>
    <t>L00101</t>
  </si>
  <si>
    <t>L.1.1) Prestazioni Ospedaliere (Ricoveri / Specialistica)</t>
  </si>
  <si>
    <t>L00102</t>
  </si>
  <si>
    <t>L.1.2) Laboratori diagnostici</t>
  </si>
  <si>
    <t>L00200</t>
  </si>
  <si>
    <t>L.2) Convenzionati (MMG, PLS, etc.)</t>
  </si>
  <si>
    <t>L00300</t>
  </si>
  <si>
    <t>L.3) Farmacie territoriali</t>
  </si>
  <si>
    <t>L00400</t>
  </si>
  <si>
    <t>L.4) Istituti di assistenza e di riabilitazione (RSA, etc.)</t>
  </si>
  <si>
    <t>L00500</t>
  </si>
  <si>
    <t>L.5) Fornitori di Beni</t>
  </si>
  <si>
    <t>L00600</t>
  </si>
  <si>
    <t>L.6) Fornitori di Servizi</t>
  </si>
  <si>
    <t>L00700</t>
  </si>
  <si>
    <t>L.7) Fornitori di Beni Durevoli</t>
  </si>
  <si>
    <t>Istruzioni per la compilazione</t>
  </si>
  <si>
    <t>Inserire l'ammontare del debito scaduto suddiviso per le fasce riportate</t>
  </si>
  <si>
    <t>Tener conto solo dei documenti (fatture, richieste di pagamento, etc.) che non sono in contestazione</t>
  </si>
  <si>
    <t>Non inserire fatture riferite a Interessi Passivi di mora</t>
  </si>
  <si>
    <t>n. imprese creditrici</t>
  </si>
</sst>
</file>

<file path=xl/styles.xml><?xml version="1.0" encoding="utf-8"?>
<styleSheet xmlns="http://schemas.openxmlformats.org/spreadsheetml/2006/main">
  <fonts count="9">
    <font>
      <sz val="11"/>
      <color theme="1"/>
      <name val="Calibri"/>
      <family val="2"/>
      <scheme val="minor"/>
    </font>
    <font>
      <sz val="10"/>
      <name val="Arial"/>
      <family val="2"/>
    </font>
    <font>
      <b/>
      <sz val="12"/>
      <name val="Arial"/>
      <family val="2"/>
    </font>
    <font>
      <sz val="10"/>
      <color theme="0"/>
      <name val="Arial"/>
      <family val="2"/>
    </font>
    <font>
      <b/>
      <sz val="10"/>
      <name val="Arial"/>
      <family val="2"/>
    </font>
    <font>
      <b/>
      <sz val="10"/>
      <color indexed="10"/>
      <name val="Arial"/>
      <family val="2"/>
    </font>
    <font>
      <b/>
      <u/>
      <sz val="12"/>
      <name val="Arial"/>
      <family val="2"/>
    </font>
    <font>
      <u/>
      <sz val="10"/>
      <name val="Arial"/>
      <family val="2"/>
    </font>
    <font>
      <sz val="12"/>
      <name val="Arial"/>
      <family val="2"/>
    </font>
  </fonts>
  <fills count="7">
    <fill>
      <patternFill patternType="none"/>
    </fill>
    <fill>
      <patternFill patternType="gray125"/>
    </fill>
    <fill>
      <patternFill patternType="solid">
        <fgColor theme="9" tint="0.39997558519241921"/>
        <bgColor indexed="64"/>
      </patternFill>
    </fill>
    <fill>
      <patternFill patternType="mediumGray">
        <fgColor indexed="9"/>
        <bgColor indexed="44"/>
      </patternFill>
    </fill>
    <fill>
      <patternFill patternType="lightGray">
        <fgColor indexed="22"/>
        <bgColor indexed="9"/>
      </patternFill>
    </fill>
    <fill>
      <patternFill patternType="lightGray">
        <fgColor indexed="43"/>
        <bgColor indexed="9"/>
      </patternFill>
    </fill>
    <fill>
      <patternFill patternType="solid">
        <fgColor indexed="13"/>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s>
  <cellStyleXfs count="7">
    <xf numFmtId="0" fontId="0" fillId="0" borderId="0"/>
    <xf numFmtId="0" fontId="1" fillId="0" borderId="0"/>
    <xf numFmtId="49" fontId="1" fillId="0" borderId="0">
      <alignment horizontal="right"/>
    </xf>
    <xf numFmtId="49" fontId="1" fillId="3" borderId="4">
      <alignment horizontal="center" wrapText="1"/>
    </xf>
    <xf numFmtId="49" fontId="1" fillId="3" borderId="4">
      <alignment vertical="center" wrapText="1"/>
    </xf>
    <xf numFmtId="4" fontId="1" fillId="4" borderId="5"/>
    <xf numFmtId="4" fontId="1" fillId="5" borderId="5"/>
  </cellStyleXfs>
  <cellXfs count="37">
    <xf numFmtId="0" fontId="0" fillId="0" borderId="0" xfId="0"/>
    <xf numFmtId="0" fontId="1" fillId="0" borderId="0" xfId="1" applyProtection="1"/>
    <xf numFmtId="4" fontId="1" fillId="0" borderId="0" xfId="1" applyNumberFormat="1" applyProtection="1"/>
    <xf numFmtId="0" fontId="2" fillId="2" borderId="1" xfId="1" applyFont="1" applyFill="1" applyBorder="1" applyAlignment="1" applyProtection="1">
      <alignment horizontal="center" vertical="center"/>
    </xf>
    <xf numFmtId="0" fontId="2" fillId="2" borderId="2" xfId="1" applyFont="1" applyFill="1" applyBorder="1" applyAlignment="1" applyProtection="1">
      <alignment vertical="center"/>
    </xf>
    <xf numFmtId="0" fontId="2" fillId="2" borderId="3" xfId="1" applyFont="1" applyFill="1" applyBorder="1" applyAlignment="1" applyProtection="1">
      <alignment horizontal="center" vertical="center"/>
    </xf>
    <xf numFmtId="4" fontId="3" fillId="0" borderId="0" xfId="1" applyNumberFormat="1" applyFont="1" applyFill="1" applyProtection="1"/>
    <xf numFmtId="4" fontId="3" fillId="0" borderId="0" xfId="1" quotePrefix="1" applyNumberFormat="1" applyFont="1" applyFill="1" applyProtection="1"/>
    <xf numFmtId="4" fontId="4" fillId="0" borderId="0" xfId="2" applyNumberFormat="1" applyFont="1" applyAlignment="1" applyProtection="1">
      <alignment horizontal="right"/>
    </xf>
    <xf numFmtId="4" fontId="1" fillId="0" borderId="0" xfId="2" applyNumberFormat="1" applyAlignment="1" applyProtection="1">
      <alignment horizontal="right"/>
    </xf>
    <xf numFmtId="0" fontId="1" fillId="0" borderId="0" xfId="1" applyNumberFormat="1" applyAlignment="1" applyProtection="1">
      <alignment horizontal="left"/>
    </xf>
    <xf numFmtId="4" fontId="1" fillId="0" borderId="0" xfId="1" applyNumberFormat="1" applyAlignment="1" applyProtection="1">
      <alignment horizontal="left"/>
    </xf>
    <xf numFmtId="0" fontId="1" fillId="0" borderId="0" xfId="1" applyAlignment="1" applyProtection="1">
      <alignment vertical="center"/>
    </xf>
    <xf numFmtId="4" fontId="1" fillId="0" borderId="0" xfId="1" applyNumberFormat="1" applyAlignment="1" applyProtection="1">
      <alignment vertical="center"/>
    </xf>
    <xf numFmtId="4" fontId="1" fillId="3" borderId="4" xfId="3" applyNumberFormat="1" applyFont="1" applyAlignment="1" applyProtection="1">
      <alignment horizontal="center" vertical="center" wrapText="1"/>
    </xf>
    <xf numFmtId="4" fontId="1" fillId="3" borderId="4" xfId="3" applyNumberFormat="1" applyAlignment="1" applyProtection="1">
      <alignment horizontal="center" vertical="center" wrapText="1"/>
    </xf>
    <xf numFmtId="4" fontId="1" fillId="3" borderId="4" xfId="4" applyNumberFormat="1" applyAlignment="1" applyProtection="1">
      <alignment horizontal="left" vertical="center" wrapText="1"/>
    </xf>
    <xf numFmtId="4" fontId="1" fillId="4" borderId="5" xfId="5" applyNumberFormat="1" applyProtection="1"/>
    <xf numFmtId="4" fontId="1" fillId="3" borderId="4" xfId="4" applyNumberFormat="1" applyAlignment="1" applyProtection="1">
      <alignment horizontal="left" vertical="center" wrapText="1" indent="1"/>
    </xf>
    <xf numFmtId="4" fontId="1" fillId="3" borderId="4" xfId="4" applyNumberFormat="1" applyAlignment="1">
      <alignment horizontal="left" vertical="center" wrapText="1" indent="2"/>
    </xf>
    <xf numFmtId="4" fontId="1" fillId="4" borderId="5" xfId="5" applyNumberFormat="1"/>
    <xf numFmtId="4" fontId="1" fillId="5" borderId="5" xfId="6" applyNumberFormat="1" applyProtection="1">
      <protection locked="0"/>
    </xf>
    <xf numFmtId="0" fontId="1" fillId="0" borderId="0" xfId="1"/>
    <xf numFmtId="4" fontId="1" fillId="3" borderId="4" xfId="4" applyNumberFormat="1" applyAlignment="1">
      <alignment horizontal="left" vertical="center" wrapText="1" indent="1"/>
    </xf>
    <xf numFmtId="0" fontId="5" fillId="0" borderId="0" xfId="1" applyFont="1" applyAlignment="1" applyProtection="1">
      <alignment horizontal="center"/>
    </xf>
    <xf numFmtId="4" fontId="5" fillId="0" borderId="0" xfId="1" applyNumberFormat="1" applyFont="1" applyAlignment="1" applyProtection="1">
      <alignment horizontal="center"/>
    </xf>
    <xf numFmtId="4" fontId="6" fillId="6" borderId="0" xfId="1" applyNumberFormat="1" applyFont="1" applyFill="1" applyProtection="1"/>
    <xf numFmtId="4" fontId="7" fillId="6" borderId="0" xfId="1" applyNumberFormat="1" applyFont="1" applyFill="1" applyProtection="1"/>
    <xf numFmtId="4" fontId="1" fillId="6" borderId="0" xfId="1" applyNumberFormat="1" applyFill="1" applyProtection="1"/>
    <xf numFmtId="4" fontId="2" fillId="0" borderId="0" xfId="1" applyNumberFormat="1" applyFont="1" applyFill="1" applyProtection="1"/>
    <xf numFmtId="4" fontId="1" fillId="0" borderId="0" xfId="1" applyNumberFormat="1" applyFill="1" applyProtection="1"/>
    <xf numFmtId="4" fontId="8" fillId="0" borderId="0" xfId="1" applyNumberFormat="1" applyFont="1" applyProtection="1"/>
    <xf numFmtId="4" fontId="4" fillId="0" borderId="0" xfId="1" applyNumberFormat="1" applyFont="1" applyAlignment="1" applyProtection="1">
      <alignment wrapText="1"/>
    </xf>
    <xf numFmtId="4" fontId="8" fillId="0" borderId="0" xfId="1" applyNumberFormat="1" applyFont="1" applyFill="1" applyProtection="1"/>
    <xf numFmtId="4" fontId="1" fillId="0" borderId="0" xfId="1" applyNumberFormat="1"/>
    <xf numFmtId="3" fontId="4" fillId="0" borderId="0" xfId="1" applyNumberFormat="1" applyFont="1" applyProtection="1"/>
    <xf numFmtId="4" fontId="4" fillId="0" borderId="0" xfId="1" applyNumberFormat="1" applyFont="1" applyAlignment="1" applyProtection="1">
      <alignment horizontal="right"/>
    </xf>
  </cellXfs>
  <cellStyles count="7">
    <cellStyle name="Normale" xfId="0" builtinId="0"/>
    <cellStyle name="Normale 2" xfId="1"/>
    <cellStyle name="SAS FM Column header 2" xfId="3"/>
    <cellStyle name="SAS FM Read-only data cell (data entry table) 2" xfId="5"/>
    <cellStyle name="SAS FM Row header 2" xfId="4"/>
    <cellStyle name="SAS FM Slicers" xfId="2"/>
    <cellStyle name="SAS FM Writeable data cell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ssolengo_Polifunzionale/Sede/Ragioneria/ILARIA/ITP/4%20TRIM%202020/debito_scaduto_20210115_131047_4trim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
      <sheetName val="Debito Scaduto"/>
      <sheetName val="Pagamenti"/>
      <sheetName val="ATTESTAZIONE"/>
      <sheetName val="ANAGR"/>
    </sheetNames>
    <sheetDataSet>
      <sheetData sheetId="0">
        <row r="2">
          <cell r="B2" t="str">
            <v>509</v>
          </cell>
        </row>
        <row r="3">
          <cell r="B3" t="str">
            <v>2020</v>
          </cell>
        </row>
      </sheetData>
      <sheetData sheetId="1">
        <row r="2">
          <cell r="F2" t="str">
            <v>T1</v>
          </cell>
        </row>
        <row r="3">
          <cell r="F3" t="str">
            <v>T2</v>
          </cell>
        </row>
        <row r="4">
          <cell r="F4" t="str">
            <v>T3</v>
          </cell>
        </row>
        <row r="5">
          <cell r="F5" t="str">
            <v>T4</v>
          </cell>
        </row>
        <row r="6">
          <cell r="F6" t="str">
            <v>CONSUNTIVO</v>
          </cell>
        </row>
      </sheetData>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0"/>
  <sheetViews>
    <sheetView tabSelected="1" topLeftCell="C1" workbookViewId="0">
      <selection activeCell="J27" sqref="J27"/>
    </sheetView>
  </sheetViews>
  <sheetFormatPr defaultRowHeight="12.75"/>
  <cols>
    <col min="1" max="2" width="7" style="22" hidden="1" customWidth="1"/>
    <col min="3" max="3" width="101.7109375" style="34" bestFit="1" customWidth="1"/>
    <col min="4" max="4" width="7.85546875" style="34" hidden="1" customWidth="1"/>
    <col min="5" max="12" width="12.5703125" style="34" customWidth="1"/>
    <col min="13" max="13" width="2" style="22" hidden="1" customWidth="1"/>
    <col min="14" max="16384" width="9.140625" style="22"/>
  </cols>
  <sheetData>
    <row r="1" spans="1:13" s="1" customFormat="1">
      <c r="C1" s="2"/>
      <c r="D1" s="2"/>
      <c r="E1" s="2"/>
      <c r="F1" s="2"/>
      <c r="G1" s="2"/>
      <c r="H1" s="2"/>
      <c r="I1" s="2"/>
      <c r="J1" s="2"/>
      <c r="K1" s="2"/>
      <c r="L1" s="2"/>
    </row>
    <row r="2" spans="1:13" s="1" customFormat="1" ht="15.75">
      <c r="C2" s="3" t="str">
        <f>CONCATENATE("DEBITO SCADUTO AL ",VLOOKUP(E2,F2:G6,2,0),"/",[1]Info!$B$3)</f>
        <v>DEBITO SCADUTO AL 31/12/2020</v>
      </c>
      <c r="D2" s="4"/>
      <c r="E2" s="5" t="s">
        <v>0</v>
      </c>
      <c r="F2" s="6" t="s">
        <v>1</v>
      </c>
      <c r="G2" s="7" t="s">
        <v>2</v>
      </c>
      <c r="H2" s="6" t="s">
        <v>3</v>
      </c>
      <c r="I2" s="2"/>
      <c r="J2" s="2"/>
      <c r="K2" s="2"/>
      <c r="L2" s="2"/>
    </row>
    <row r="3" spans="1:13" s="1" customFormat="1">
      <c r="C3" s="2"/>
      <c r="D3" s="2"/>
      <c r="E3" s="2"/>
      <c r="F3" s="6" t="s">
        <v>4</v>
      </c>
      <c r="G3" s="7" t="s">
        <v>5</v>
      </c>
      <c r="H3" s="6" t="s">
        <v>6</v>
      </c>
      <c r="I3" s="2"/>
      <c r="J3" s="2"/>
      <c r="K3" s="2"/>
      <c r="L3" s="2"/>
    </row>
    <row r="4" spans="1:13" s="1" customFormat="1">
      <c r="C4" s="2"/>
      <c r="D4" s="2"/>
      <c r="E4" s="2"/>
      <c r="F4" s="6" t="s">
        <v>7</v>
      </c>
      <c r="G4" s="7" t="s">
        <v>8</v>
      </c>
      <c r="H4" s="6" t="s">
        <v>9</v>
      </c>
      <c r="I4" s="2"/>
      <c r="J4" s="2"/>
      <c r="K4" s="2"/>
      <c r="L4" s="2"/>
    </row>
    <row r="5" spans="1:13" s="1" customFormat="1">
      <c r="C5" s="2"/>
      <c r="D5" s="2"/>
      <c r="E5" s="2"/>
      <c r="F5" s="6" t="s">
        <v>0</v>
      </c>
      <c r="G5" s="7" t="s">
        <v>10</v>
      </c>
      <c r="H5" s="6" t="s">
        <v>11</v>
      </c>
      <c r="I5" s="2"/>
      <c r="J5" s="2"/>
      <c r="K5" s="2"/>
      <c r="L5" s="2"/>
    </row>
    <row r="6" spans="1:13" s="1" customFormat="1">
      <c r="C6" s="8" t="s">
        <v>12</v>
      </c>
      <c r="D6" s="9"/>
      <c r="E6" s="10" t="str">
        <f>[1]Info!$B$2</f>
        <v>509</v>
      </c>
      <c r="F6" s="6" t="s">
        <v>13</v>
      </c>
      <c r="G6" s="7" t="s">
        <v>10</v>
      </c>
      <c r="H6" s="6" t="s">
        <v>11</v>
      </c>
      <c r="I6" s="2"/>
      <c r="J6" s="2"/>
      <c r="K6" s="2"/>
      <c r="L6" s="2"/>
    </row>
    <row r="7" spans="1:13" s="1" customFormat="1">
      <c r="C7" s="8" t="s">
        <v>14</v>
      </c>
      <c r="D7" s="9"/>
      <c r="E7" s="11" t="s">
        <v>15</v>
      </c>
      <c r="F7" s="2"/>
      <c r="G7" s="2"/>
      <c r="H7" s="2"/>
      <c r="I7" s="2"/>
      <c r="J7" s="2"/>
      <c r="K7" s="2"/>
      <c r="L7" s="2"/>
    </row>
    <row r="8" spans="1:13" s="1" customFormat="1">
      <c r="C8" s="8" t="s">
        <v>16</v>
      </c>
      <c r="D8" s="9"/>
      <c r="E8" s="10" t="str">
        <f>[1]Info!$B$3</f>
        <v>2020</v>
      </c>
      <c r="F8" s="2"/>
      <c r="G8" s="2"/>
      <c r="H8" s="2"/>
      <c r="I8" s="2"/>
      <c r="J8" s="2"/>
      <c r="K8" s="2"/>
      <c r="L8" s="2"/>
    </row>
    <row r="9" spans="1:13" s="1" customFormat="1">
      <c r="C9" s="8" t="s">
        <v>17</v>
      </c>
      <c r="D9" s="9"/>
      <c r="E9" s="10" t="str">
        <f>IF(E2="CONSUNTIVO",E2,MID(E2,2,1))</f>
        <v>4</v>
      </c>
      <c r="F9" s="2"/>
      <c r="G9" s="2"/>
      <c r="H9" s="2"/>
      <c r="I9" s="2"/>
      <c r="J9" s="2"/>
      <c r="K9" s="2"/>
      <c r="L9" s="2"/>
    </row>
    <row r="10" spans="1:13" s="12" customFormat="1" ht="51">
      <c r="C10" s="13"/>
      <c r="D10" s="14" t="s">
        <v>18</v>
      </c>
      <c r="E10" s="15" t="s">
        <v>19</v>
      </c>
      <c r="F10" s="15" t="s">
        <v>20</v>
      </c>
      <c r="G10" s="15" t="s">
        <v>21</v>
      </c>
      <c r="H10" s="15" t="s">
        <v>22</v>
      </c>
      <c r="I10" s="15" t="s">
        <v>23</v>
      </c>
      <c r="J10" s="15" t="s">
        <v>24</v>
      </c>
      <c r="K10" s="15" t="s">
        <v>25</v>
      </c>
      <c r="L10" s="15" t="s">
        <v>26</v>
      </c>
    </row>
    <row r="11" spans="1:13" s="1" customFormat="1">
      <c r="A11" s="1" t="str">
        <f>[1]Info!$B$3&amp;MID(VLOOKUP($E$2,$F$2:$G$6,2,0),4,2)</f>
        <v>202012</v>
      </c>
      <c r="B11" s="1" t="s">
        <v>27</v>
      </c>
      <c r="C11" s="16" t="s">
        <v>28</v>
      </c>
      <c r="D11" s="17"/>
      <c r="E11" s="17">
        <f t="shared" ref="E11:E20" si="0">SUM(F11:L11)</f>
        <v>1575388.79</v>
      </c>
      <c r="F11" s="17">
        <f>F12+F15+F16+F17+F18+F19+F20</f>
        <v>463332.75999999995</v>
      </c>
      <c r="G11" s="17">
        <f t="shared" ref="G11:L11" si="1">G12+G15+G16+G17+G18+G19+G20</f>
        <v>195429.69000000003</v>
      </c>
      <c r="H11" s="17">
        <f t="shared" si="1"/>
        <v>142780.60999999999</v>
      </c>
      <c r="I11" s="17">
        <f t="shared" si="1"/>
        <v>138249.28</v>
      </c>
      <c r="J11" s="17">
        <f t="shared" si="1"/>
        <v>140651.96000000002</v>
      </c>
      <c r="K11" s="17">
        <f t="shared" si="1"/>
        <v>369575.0400000001</v>
      </c>
      <c r="L11" s="17">
        <f t="shared" si="1"/>
        <v>125369.44999999998</v>
      </c>
    </row>
    <row r="12" spans="1:13" s="1" customFormat="1">
      <c r="A12" s="1" t="str">
        <f>[1]Info!$B$3&amp;MID(VLOOKUP($E$2,$F$2:$G$6,2,0),4,2)</f>
        <v>202012</v>
      </c>
      <c r="B12" s="1" t="s">
        <v>29</v>
      </c>
      <c r="C12" s="18" t="s">
        <v>30</v>
      </c>
      <c r="D12" s="17"/>
      <c r="E12" s="17">
        <f t="shared" si="0"/>
        <v>0</v>
      </c>
      <c r="F12" s="17">
        <f t="shared" ref="F12:L12" si="2">F13+F14</f>
        <v>0</v>
      </c>
      <c r="G12" s="17">
        <f t="shared" si="2"/>
        <v>0</v>
      </c>
      <c r="H12" s="17">
        <f t="shared" si="2"/>
        <v>0</v>
      </c>
      <c r="I12" s="17">
        <f t="shared" si="2"/>
        <v>0</v>
      </c>
      <c r="J12" s="17">
        <f t="shared" si="2"/>
        <v>0</v>
      </c>
      <c r="K12" s="17">
        <f t="shared" si="2"/>
        <v>0</v>
      </c>
      <c r="L12" s="17">
        <f t="shared" si="2"/>
        <v>0</v>
      </c>
    </row>
    <row r="13" spans="1:13">
      <c r="A13" s="1" t="str">
        <f>[1]Info!$B$3&amp;MID(VLOOKUP($E$2,$F$2:$G$6,2,0),4,2)</f>
        <v>202012</v>
      </c>
      <c r="B13" s="1" t="s">
        <v>31</v>
      </c>
      <c r="C13" s="19" t="s">
        <v>32</v>
      </c>
      <c r="D13" s="17"/>
      <c r="E13" s="20">
        <f t="shared" si="0"/>
        <v>0</v>
      </c>
      <c r="F13" s="21">
        <v>0</v>
      </c>
      <c r="G13" s="21">
        <v>0</v>
      </c>
      <c r="H13" s="21">
        <v>0</v>
      </c>
      <c r="I13" s="21">
        <v>0</v>
      </c>
      <c r="J13" s="21">
        <v>0</v>
      </c>
      <c r="K13" s="21">
        <v>0</v>
      </c>
      <c r="L13" s="21">
        <v>0</v>
      </c>
      <c r="M13" s="22">
        <v>1</v>
      </c>
    </row>
    <row r="14" spans="1:13">
      <c r="A14" s="1" t="str">
        <f>[1]Info!$B$3&amp;MID(VLOOKUP($E$2,$F$2:$G$6,2,0),4,2)</f>
        <v>202012</v>
      </c>
      <c r="B14" s="1" t="s">
        <v>33</v>
      </c>
      <c r="C14" s="19" t="s">
        <v>34</v>
      </c>
      <c r="D14" s="17"/>
      <c r="E14" s="20">
        <f t="shared" si="0"/>
        <v>0</v>
      </c>
      <c r="F14" s="21">
        <v>0</v>
      </c>
      <c r="G14" s="21">
        <v>0</v>
      </c>
      <c r="H14" s="21">
        <v>0</v>
      </c>
      <c r="I14" s="21">
        <v>0</v>
      </c>
      <c r="J14" s="21">
        <v>0</v>
      </c>
      <c r="K14" s="21">
        <v>0</v>
      </c>
      <c r="L14" s="21">
        <v>0</v>
      </c>
      <c r="M14" s="22">
        <v>1</v>
      </c>
    </row>
    <row r="15" spans="1:13">
      <c r="A15" s="1" t="str">
        <f>[1]Info!$B$3&amp;MID(VLOOKUP($E$2,$F$2:$G$6,2,0),4,2)</f>
        <v>202012</v>
      </c>
      <c r="B15" s="1" t="s">
        <v>35</v>
      </c>
      <c r="C15" s="23" t="s">
        <v>36</v>
      </c>
      <c r="D15" s="17"/>
      <c r="E15" s="20">
        <f t="shared" si="0"/>
        <v>0</v>
      </c>
      <c r="F15" s="21">
        <v>0</v>
      </c>
      <c r="G15" s="21">
        <v>0</v>
      </c>
      <c r="H15" s="21">
        <v>0</v>
      </c>
      <c r="I15" s="21">
        <v>0</v>
      </c>
      <c r="J15" s="21">
        <v>0</v>
      </c>
      <c r="K15" s="21">
        <v>0</v>
      </c>
      <c r="L15" s="21">
        <v>0</v>
      </c>
      <c r="M15" s="22">
        <v>1</v>
      </c>
    </row>
    <row r="16" spans="1:13">
      <c r="A16" s="1" t="str">
        <f>[1]Info!$B$3&amp;MID(VLOOKUP($E$2,$F$2:$G$6,2,0),4,2)</f>
        <v>202012</v>
      </c>
      <c r="B16" s="1" t="s">
        <v>37</v>
      </c>
      <c r="C16" s="23" t="s">
        <v>38</v>
      </c>
      <c r="D16" s="17"/>
      <c r="E16" s="20">
        <f t="shared" si="0"/>
        <v>0</v>
      </c>
      <c r="F16" s="21">
        <v>0</v>
      </c>
      <c r="G16" s="21">
        <v>0</v>
      </c>
      <c r="H16" s="21">
        <v>0</v>
      </c>
      <c r="I16" s="21">
        <v>0</v>
      </c>
      <c r="J16" s="21">
        <v>0</v>
      </c>
      <c r="K16" s="21">
        <v>0</v>
      </c>
      <c r="L16" s="21">
        <v>0</v>
      </c>
      <c r="M16" s="22">
        <v>1</v>
      </c>
    </row>
    <row r="17" spans="1:13">
      <c r="A17" s="1" t="str">
        <f>[1]Info!$B$3&amp;MID(VLOOKUP($E$2,$F$2:$G$6,2,0),4,2)</f>
        <v>202012</v>
      </c>
      <c r="B17" s="1" t="s">
        <v>39</v>
      </c>
      <c r="C17" s="23" t="s">
        <v>40</v>
      </c>
      <c r="D17" s="17"/>
      <c r="E17" s="20">
        <f t="shared" si="0"/>
        <v>0</v>
      </c>
      <c r="F17" s="21">
        <v>0</v>
      </c>
      <c r="G17" s="21">
        <v>0</v>
      </c>
      <c r="H17" s="21">
        <v>0</v>
      </c>
      <c r="I17" s="21">
        <v>0</v>
      </c>
      <c r="J17" s="21">
        <v>0</v>
      </c>
      <c r="K17" s="21">
        <v>0</v>
      </c>
      <c r="L17" s="21">
        <v>0</v>
      </c>
      <c r="M17" s="22">
        <v>1</v>
      </c>
    </row>
    <row r="18" spans="1:13">
      <c r="A18" s="1" t="str">
        <f>[1]Info!$B$3&amp;MID(VLOOKUP($E$2,$F$2:$G$6,2,0),4,2)</f>
        <v>202012</v>
      </c>
      <c r="B18" s="1" t="s">
        <v>41</v>
      </c>
      <c r="C18" s="23" t="s">
        <v>42</v>
      </c>
      <c r="D18" s="17"/>
      <c r="E18" s="20">
        <f t="shared" si="0"/>
        <v>780438.90000000014</v>
      </c>
      <c r="F18" s="21">
        <v>144077.08999999997</v>
      </c>
      <c r="G18" s="21">
        <v>120015.11</v>
      </c>
      <c r="H18" s="21">
        <v>62639.83</v>
      </c>
      <c r="I18" s="21">
        <v>67998.600000000006</v>
      </c>
      <c r="J18" s="21">
        <v>88370.040000000008</v>
      </c>
      <c r="K18" s="21">
        <v>242926.75000000006</v>
      </c>
      <c r="L18" s="21">
        <v>54411.48</v>
      </c>
      <c r="M18" s="22">
        <v>1</v>
      </c>
    </row>
    <row r="19" spans="1:13">
      <c r="A19" s="1" t="str">
        <f>[1]Info!$B$3&amp;MID(VLOOKUP($E$2,$F$2:$G$6,2,0),4,2)</f>
        <v>202012</v>
      </c>
      <c r="B19" s="1" t="s">
        <v>43</v>
      </c>
      <c r="C19" s="23" t="s">
        <v>44</v>
      </c>
      <c r="D19" s="17"/>
      <c r="E19" s="20">
        <f t="shared" si="0"/>
        <v>640912.07000000007</v>
      </c>
      <c r="F19" s="21">
        <v>264882.99</v>
      </c>
      <c r="G19" s="21">
        <v>68764.580000000031</v>
      </c>
      <c r="H19" s="21">
        <v>74711.98000000001</v>
      </c>
      <c r="I19" s="21">
        <v>60357.159999999996</v>
      </c>
      <c r="J19" s="21">
        <v>24249.79</v>
      </c>
      <c r="K19" s="21">
        <v>77185.780000000013</v>
      </c>
      <c r="L19" s="21">
        <v>70759.789999999994</v>
      </c>
      <c r="M19" s="22">
        <v>1</v>
      </c>
    </row>
    <row r="20" spans="1:13">
      <c r="A20" s="1" t="str">
        <f>[1]Info!$B$3&amp;MID(VLOOKUP($E$2,$F$2:$G$6,2,0),4,2)</f>
        <v>202012</v>
      </c>
      <c r="B20" s="1" t="s">
        <v>45</v>
      </c>
      <c r="C20" s="23" t="s">
        <v>46</v>
      </c>
      <c r="D20" s="17"/>
      <c r="E20" s="20">
        <f t="shared" si="0"/>
        <v>154037.82</v>
      </c>
      <c r="F20" s="21">
        <v>54372.68</v>
      </c>
      <c r="G20" s="21">
        <v>6650</v>
      </c>
      <c r="H20" s="21">
        <v>5428.8</v>
      </c>
      <c r="I20" s="21">
        <v>9893.52</v>
      </c>
      <c r="J20" s="21">
        <v>28032.13</v>
      </c>
      <c r="K20" s="21">
        <v>49462.510000000009</v>
      </c>
      <c r="L20" s="21">
        <v>198.18000000000029</v>
      </c>
      <c r="M20" s="22">
        <v>1</v>
      </c>
    </row>
    <row r="21" spans="1:13" s="24" customFormat="1">
      <c r="C21" s="25"/>
      <c r="D21" s="25"/>
      <c r="E21" s="25"/>
      <c r="F21" s="25"/>
      <c r="G21" s="25"/>
      <c r="H21" s="25"/>
      <c r="I21" s="25"/>
      <c r="J21" s="25"/>
      <c r="K21" s="25"/>
      <c r="L21" s="25"/>
    </row>
    <row r="22" spans="1:13" s="1" customFormat="1">
      <c r="C22" s="2"/>
      <c r="D22" s="2"/>
      <c r="E22" s="2"/>
      <c r="F22" s="2"/>
      <c r="G22" s="2"/>
      <c r="H22" s="2"/>
      <c r="I22" s="2"/>
      <c r="J22" s="2"/>
      <c r="K22" s="2"/>
      <c r="L22" s="2"/>
    </row>
    <row r="23" spans="1:13" s="1" customFormat="1" ht="15.75">
      <c r="C23" s="26" t="s">
        <v>47</v>
      </c>
      <c r="D23" s="27"/>
      <c r="E23" s="28"/>
      <c r="F23" s="2"/>
      <c r="G23" s="2"/>
      <c r="H23" s="2"/>
      <c r="I23" s="36" t="s">
        <v>51</v>
      </c>
      <c r="J23" s="35">
        <v>372</v>
      </c>
      <c r="K23" s="2"/>
      <c r="L23" s="2"/>
    </row>
    <row r="24" spans="1:13" s="1" customFormat="1" ht="15.75">
      <c r="C24" s="29" t="s">
        <v>48</v>
      </c>
      <c r="D24" s="30"/>
      <c r="E24" s="30"/>
      <c r="F24" s="30"/>
      <c r="G24" s="30"/>
      <c r="H24" s="30"/>
      <c r="I24" s="30"/>
      <c r="J24" s="30"/>
      <c r="K24" s="2"/>
      <c r="L24" s="2"/>
    </row>
    <row r="25" spans="1:13" s="1" customFormat="1" ht="15">
      <c r="C25" s="31" t="s">
        <v>49</v>
      </c>
      <c r="D25" s="32"/>
      <c r="E25" s="32"/>
      <c r="F25" s="32"/>
      <c r="G25" s="32"/>
      <c r="H25" s="32"/>
      <c r="I25" s="32"/>
      <c r="J25" s="2"/>
      <c r="K25" s="2"/>
      <c r="L25" s="2"/>
    </row>
    <row r="26" spans="1:13" s="1" customFormat="1" ht="15">
      <c r="C26" s="33" t="s">
        <v>50</v>
      </c>
      <c r="D26" s="30"/>
      <c r="E26" s="30"/>
      <c r="F26" s="30"/>
      <c r="G26" s="2"/>
      <c r="H26" s="2"/>
      <c r="I26" s="2"/>
      <c r="J26" s="2"/>
      <c r="K26" s="2"/>
      <c r="L26" s="2"/>
    </row>
    <row r="27" spans="1:13" s="1" customFormat="1">
      <c r="C27" s="2"/>
      <c r="D27" s="2"/>
      <c r="E27" s="2"/>
      <c r="F27" s="2"/>
      <c r="G27" s="2"/>
      <c r="H27" s="2"/>
      <c r="I27" s="2"/>
      <c r="J27" s="2"/>
      <c r="K27" s="2"/>
      <c r="L27" s="2"/>
    </row>
    <row r="28" spans="1:13" s="1" customFormat="1">
      <c r="C28" s="2"/>
      <c r="D28" s="2"/>
      <c r="E28" s="2"/>
      <c r="F28" s="2"/>
      <c r="G28" s="2"/>
      <c r="H28" s="2"/>
      <c r="I28" s="2"/>
      <c r="J28" s="2"/>
      <c r="K28" s="2"/>
      <c r="L28" s="2"/>
    </row>
    <row r="29" spans="1:13" s="1" customFormat="1">
      <c r="C29" s="2"/>
      <c r="D29" s="2"/>
      <c r="E29" s="2"/>
      <c r="F29" s="2"/>
      <c r="G29" s="2"/>
      <c r="H29" s="2"/>
      <c r="I29" s="2"/>
      <c r="J29" s="2"/>
      <c r="K29" s="2"/>
      <c r="L29" s="2"/>
    </row>
    <row r="30" spans="1:13" s="1" customFormat="1">
      <c r="C30" s="2"/>
      <c r="D30" s="2"/>
      <c r="E30" s="2"/>
      <c r="F30" s="2"/>
      <c r="G30" s="2"/>
      <c r="H30" s="2"/>
      <c r="I30" s="2"/>
      <c r="J30" s="2"/>
      <c r="K30" s="2"/>
      <c r="L30" s="2"/>
    </row>
  </sheetData>
  <dataValidations count="1">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formula1>TRIMESTREFORM</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eederle</dc:creator>
  <cp:lastModifiedBy>eederle</cp:lastModifiedBy>
  <dcterms:created xsi:type="dcterms:W3CDTF">2021-02-18T12:06:53Z</dcterms:created>
  <dcterms:modified xsi:type="dcterms:W3CDTF">2021-02-18T12:17:55Z</dcterms:modified>
</cp:coreProperties>
</file>